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TS MAI 2022" sheetId="1" r:id="rId4"/>
  </sheets>
  <definedNames/>
  <calcPr/>
</workbook>
</file>

<file path=xl/sharedStrings.xml><?xml version="1.0" encoding="utf-8"?>
<sst xmlns="http://schemas.openxmlformats.org/spreadsheetml/2006/main" count="216" uniqueCount="149">
  <si>
    <t>PLANTS MAI 2022</t>
  </si>
  <si>
    <t>Tous nos plants sont issus de variétés paysannes reproductibles par les jardiniers. Nous produisons la moitié de nos semences.</t>
  </si>
  <si>
    <t>Nom, Prénom :</t>
  </si>
  <si>
    <t>Email :</t>
  </si>
  <si>
    <t>MONTANT TOTAL DE LA COMMANDE</t>
  </si>
  <si>
    <t>(sous réserve de disponibilité des plants, merci de ne pas remplir votre chèque avant réception)</t>
  </si>
  <si>
    <t>Merci de renseigner uniquement les cases jaunes, le montant de la commande est calculé automatiquement.</t>
  </si>
  <si>
    <t>AROMATE &amp; MÉDICINAL – 2,80€ LE PLANT</t>
  </si>
  <si>
    <t>CONCOMBRE – 1,70€ LE PLANT</t>
  </si>
  <si>
    <t>Quantité</t>
  </si>
  <si>
    <t>LES ANNUELS</t>
  </si>
  <si>
    <t>GÉNÉREUX</t>
  </si>
  <si>
    <t>ANETH</t>
  </si>
  <si>
    <t>Total en €TTC</t>
  </si>
  <si>
    <r>
      <rPr>
        <rFont val="Arial"/>
        <color theme="1"/>
        <sz val="12.0"/>
      </rPr>
      <t xml:space="preserve">ARMOISE </t>
    </r>
    <r>
      <rPr>
        <rFont val="Arial"/>
        <i/>
        <color theme="1"/>
        <sz val="12.0"/>
      </rPr>
      <t>(artemisia annua)</t>
    </r>
  </si>
  <si>
    <t>BASILIC CANNELLE</t>
  </si>
  <si>
    <t>BASILIC CITRON</t>
  </si>
  <si>
    <t>COURGETTE – 1,70€ LE PLANT</t>
  </si>
  <si>
    <t>BASILIC GENOVESE</t>
  </si>
  <si>
    <t>BLACK BEAUTY</t>
  </si>
  <si>
    <t>BASILIC GRANDE FEUILLE</t>
  </si>
  <si>
    <t>COSTATES ROMANESCO</t>
  </si>
  <si>
    <t>BASILIC SACRÉ</t>
  </si>
  <si>
    <t>GOLD RUSH</t>
  </si>
  <si>
    <t>BASILIC THAI</t>
  </si>
  <si>
    <t>RONDE DE NICE</t>
  </si>
  <si>
    <t>BOURRACHE</t>
  </si>
  <si>
    <t>Nombre total de plants</t>
  </si>
  <si>
    <t>CAMOMILLE</t>
  </si>
  <si>
    <t>CERFEUIL</t>
  </si>
  <si>
    <t>CORIANDRE</t>
  </si>
  <si>
    <t>MARJOLAINE</t>
  </si>
  <si>
    <t>FLEUR – 1,40€ LE PLANT</t>
  </si>
  <si>
    <t>MIZUNA</t>
  </si>
  <si>
    <t>LES ANNUELLES</t>
  </si>
  <si>
    <t>PERILLA POURPRE</t>
  </si>
  <si>
    <t>CAPUCINE</t>
  </si>
  <si>
    <t>PERSIL FRISÉ</t>
  </si>
  <si>
    <t>CHARDON MARIE</t>
  </si>
  <si>
    <t>PERSIL PLAT</t>
  </si>
  <si>
    <t>COQUELICOT</t>
  </si>
  <si>
    <t>COSMOS</t>
  </si>
  <si>
    <t>DELPHINIUM PIED D’ALOUETTE</t>
  </si>
  <si>
    <t>IPOMÉE</t>
  </si>
  <si>
    <t>NIGELLE DE DAMAS</t>
  </si>
  <si>
    <t>LES VIVACES</t>
  </si>
  <si>
    <t>OEILLET D'INDE (TAGÈTE)</t>
  </si>
  <si>
    <t>CIBOULETTE</t>
  </si>
  <si>
    <t>PAVOT DE RECONVILIER</t>
  </si>
  <si>
    <t>CONSOUDE</t>
  </si>
  <si>
    <t>POIS DE COEUR</t>
  </si>
  <si>
    <t>EPAZOTE</t>
  </si>
  <si>
    <t>REINE MARGUERITE</t>
  </si>
  <si>
    <t>ESTRAGON</t>
  </si>
  <si>
    <t>SOUCI DES JARDINS</t>
  </si>
  <si>
    <t>GUIMAUVE</t>
  </si>
  <si>
    <t>TOURNESOL GÉANT</t>
  </si>
  <si>
    <t>HYSOPE</t>
  </si>
  <si>
    <t>TOURNESOL RAMIFIÉ</t>
  </si>
  <si>
    <t>LIVECHE</t>
  </si>
  <si>
    <r>
      <rPr>
        <rFont val="Arial"/>
        <color theme="1"/>
        <sz val="12.0"/>
      </rPr>
      <t>VERVEINE DE BUENOS AIRES</t>
    </r>
    <r>
      <rPr>
        <rFont val="Arial"/>
        <i/>
        <color theme="1"/>
        <sz val="12.0"/>
      </rPr>
      <t xml:space="preserve"> (vervena bonariensis)</t>
    </r>
  </si>
  <si>
    <t>MENTHE VERTE</t>
  </si>
  <si>
    <t>ZINIA</t>
  </si>
  <si>
    <t>MENTHE COREENNE</t>
  </si>
  <si>
    <t>OSEILLE</t>
  </si>
  <si>
    <t>BOUILLON BLANC</t>
  </si>
  <si>
    <t>PIMPRENELLE</t>
  </si>
  <si>
    <t>MARGUERITE DES PRÉS</t>
  </si>
  <si>
    <t>RHUBARBE</t>
  </si>
  <si>
    <t>MAUVE BLEUE</t>
  </si>
  <si>
    <t>ROMARIN</t>
  </si>
  <si>
    <t>OEILLET DU POÈTE</t>
  </si>
  <si>
    <t>SAUGE</t>
  </si>
  <si>
    <t>ROSE TRÉMIÈRE</t>
  </si>
  <si>
    <t>SAUGE SCLARÉE</t>
  </si>
  <si>
    <t>RUE OFFICINALE</t>
  </si>
  <si>
    <t>VALÉRIANE</t>
  </si>
  <si>
    <t>TANAISIE</t>
  </si>
  <si>
    <t>SAPONAIRE</t>
  </si>
  <si>
    <t>AROMATE, PLANT 1 AN – 3,50€ LE PLANT</t>
  </si>
  <si>
    <t>FRAISIER – 2,00€ LE PLANT</t>
  </si>
  <si>
    <t>LAVANDE OFFICINALE</t>
  </si>
  <si>
    <t>CHARLOTTE (REMONTANT)</t>
  </si>
  <si>
    <t>CIFLORETTE (NON REMONTANT)</t>
  </si>
  <si>
    <t>CIRAFINE (REMONTANT)</t>
  </si>
  <si>
    <t>GARIGUETTE (NON REMONTANT)</t>
  </si>
  <si>
    <t>THYM D’HIVER</t>
  </si>
  <si>
    <r>
      <rPr>
        <rFont val="Arial"/>
        <b/>
        <i/>
        <color theme="1"/>
        <sz val="13.0"/>
      </rPr>
      <t xml:space="preserve">LAITUE </t>
    </r>
    <r>
      <rPr>
        <rFont val="Arial"/>
        <b/>
        <i/>
        <color theme="1"/>
        <sz val="12.0"/>
      </rPr>
      <t>– 0,25€ LE PLANT</t>
    </r>
  </si>
  <si>
    <t>AMARANTHE  1,10€ LE PLANT</t>
  </si>
  <si>
    <t>LAITUES VARIÉES DE PRINTEMPS</t>
  </si>
  <si>
    <t>GREEN GIANT (FEUILLE OU GRAIN)</t>
  </si>
  <si>
    <t>QUEUE DE RENARD (FEUILLE OU GRAIN)</t>
  </si>
  <si>
    <t>RIO SAN LORENZO (GRAIN)</t>
  </si>
  <si>
    <t>TETE D’ÉLÉPHANT (FEUILLE OU GRAIN)</t>
  </si>
  <si>
    <t>MAÏS – 1,50€ LE PLANT</t>
  </si>
  <si>
    <t>DAMAUN : DOUX À DÉGUSTER</t>
  </si>
  <si>
    <t>ARROCHE – 1,10€ LE PLANT</t>
  </si>
  <si>
    <t>MELON – 1,90€ LE PLANT</t>
  </si>
  <si>
    <t>VIOLETTE</t>
  </si>
  <si>
    <t>DE LA BRESSE</t>
  </si>
  <si>
    <t>VERTE</t>
  </si>
  <si>
    <t>CHARENTAIS</t>
  </si>
  <si>
    <t>PASTÈQUE – 1,90€ LE PLANT</t>
  </si>
  <si>
    <t>ARTICHAUT IMPERIAL STAR – 1,90€ LE PLANT</t>
  </si>
  <si>
    <t>À CHAIR VERTE</t>
  </si>
  <si>
    <t>CITRE À CONFITURE</t>
  </si>
  <si>
    <t>ASHWAGANDA – 2,50€ LE PLANT</t>
  </si>
  <si>
    <t>PIMENT – 2,50€ LE PLANT</t>
  </si>
  <si>
    <t>D'ESPELETTE</t>
  </si>
  <si>
    <t>AUBERGINE – 2,40€ LE PLANT</t>
  </si>
  <si>
    <t>ROUGE TOMATE</t>
  </si>
  <si>
    <t>VIOLETTE DE BARBANTANE</t>
  </si>
  <si>
    <t>PHYSALIS – 2,20€ LE PLANT</t>
  </si>
  <si>
    <t>PHYSALIS DE SCHÖNBRUNN</t>
  </si>
  <si>
    <t>BLETTE – 1,50€ LE PLANT</t>
  </si>
  <si>
    <t>VERTE À CARDE BLANCHE</t>
  </si>
  <si>
    <t>TOMATE – 1,60€ LE PLANT</t>
  </si>
  <si>
    <t>JAUNE</t>
  </si>
  <si>
    <t>ALBENGA</t>
  </si>
  <si>
    <t>ROUGE</t>
  </si>
  <si>
    <t>ANDINE CORNUE DES ANDES</t>
  </si>
  <si>
    <t>BEAUREPAIRE</t>
  </si>
  <si>
    <t>BEEFSTEACK</t>
  </si>
  <si>
    <t>BLACK CHERRY (CERISE ROSE FONCÉE)</t>
  </si>
  <si>
    <t>BURBANK</t>
  </si>
  <si>
    <t>CALABASH RED</t>
  </si>
  <si>
    <t>CARDON – 1,90€ LE PLANT</t>
  </si>
  <si>
    <t>ZUCKERTRAUBE (CERISE ROUGE CLASSIQUE)</t>
  </si>
  <si>
    <t>COEUR DE BOEUF ROSE</t>
  </si>
  <si>
    <t>COSTOLOTO GENOVESE</t>
  </si>
  <si>
    <t>EVERGREEN</t>
  </si>
  <si>
    <t>CÉLERI – 1,50€ LE PLANT</t>
  </si>
  <si>
    <t>GREEN GRAPE (CERISE VERTE)</t>
  </si>
  <si>
    <t>BRANCHE AROMATIQUE</t>
  </si>
  <si>
    <t>GREEN ZEBRA</t>
  </si>
  <si>
    <t>RAVE PORTHOS</t>
  </si>
  <si>
    <t>JAUNE SAINT VINCENT</t>
  </si>
  <si>
    <t>KAKI COING</t>
  </si>
  <si>
    <t>MERVEILLE DES MARCHÉS</t>
  </si>
  <si>
    <t>NOIRE DE CRIMÉE</t>
  </si>
  <si>
    <t>ROMA</t>
  </si>
  <si>
    <t>CHOU RAVE – 1€ LE PLANT</t>
  </si>
  <si>
    <t>ROSE DE BERNE</t>
  </si>
  <si>
    <t>BLARO (VIOLET)</t>
  </si>
  <si>
    <t>ROUGE DE BÂLE (CERISE ROUGE ALLONGÉE)</t>
  </si>
  <si>
    <t>LANRO (VERT)</t>
  </si>
  <si>
    <t>RUTHJE (CERISE ROUGE, FACILE)</t>
  </si>
  <si>
    <t>SIBERIAN</t>
  </si>
  <si>
    <t>TENDANCE BLEUE (CERISE BLEUE)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</si>
</sst>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€-40C];[RED]\-#,##0.00\ [$€-40C]"/>
  </numFmts>
  <fonts count="10">
    <font>
      <sz val="10.0"/>
      <color rgb="FF000000"/>
      <name val="Arial"/>
    </font>
    <font>
      <sz val="10.0"/>
      <color theme="1"/>
      <name val="Arial"/>
    </font>
    <font>
      <b/>
      <sz val="16.0"/>
      <color theme="1"/>
      <name val="Arial"/>
    </font>
    <font>
      <sz val="12.0"/>
      <color theme="1"/>
      <name val="Arial"/>
    </font>
    <font/>
    <font>
      <b/>
      <i/>
      <sz val="14.0"/>
      <color theme="1"/>
      <name val="Arial"/>
    </font>
    <font>
      <i/>
      <sz val="11.0"/>
      <color theme="1"/>
      <name val="Arial"/>
    </font>
    <font>
      <b/>
      <sz val="9.0"/>
      <color theme="1"/>
      <name val="Arial"/>
    </font>
    <font>
      <b/>
      <i/>
      <sz val="12.0"/>
      <color theme="1"/>
      <name val="Arial"/>
    </font>
    <font>
      <b/>
      <i/>
      <sz val="13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D7"/>
        <bgColor rgb="FFFFFFD7"/>
      </patternFill>
    </fill>
    <fill>
      <patternFill patternType="solid">
        <fgColor rgb="FFF6F0F6"/>
        <bgColor rgb="FFF6F0F6"/>
      </patternFill>
    </fill>
    <fill>
      <patternFill patternType="solid">
        <fgColor rgb="FFCAEDBC"/>
        <bgColor rgb="FFCAEDBC"/>
      </patternFill>
    </fill>
  </fills>
  <borders count="5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right" shrinkToFit="0" vertical="center" wrapText="1"/>
    </xf>
    <xf borderId="2" fillId="2" fontId="3" numFmtId="0" xfId="0" applyAlignment="1" applyBorder="1" applyFill="1" applyFont="1">
      <alignment horizontal="center" shrinkToFit="0" vertical="center" wrapText="0"/>
    </xf>
    <xf borderId="3" fillId="0" fontId="4" numFmtId="0" xfId="0" applyBorder="1" applyFont="1"/>
    <xf borderId="4" fillId="0" fontId="4" numFmtId="0" xfId="0" applyBorder="1" applyFont="1"/>
    <xf borderId="1" fillId="3" fontId="5" numFmtId="0" xfId="0" applyAlignment="1" applyBorder="1" applyFill="1" applyFont="1">
      <alignment shrinkToFit="0" vertical="bottom" wrapText="0"/>
    </xf>
    <xf borderId="1" fillId="3" fontId="5" numFmtId="164" xfId="0" applyAlignment="1" applyBorder="1" applyFont="1" applyNumberFormat="1">
      <alignment shrinkToFit="0" vertical="bottom" wrapText="0"/>
    </xf>
    <xf borderId="0" fillId="0" fontId="6" numFmtId="0" xfId="0" applyAlignment="1" applyFont="1">
      <alignment horizontal="left" shrinkToFit="0" vertical="center" wrapText="0"/>
    </xf>
    <xf borderId="0" fillId="0" fontId="3" numFmtId="0" xfId="0" applyAlignment="1" applyFont="1">
      <alignment horizontal="center" shrinkToFit="0" vertical="center" wrapText="0"/>
    </xf>
    <xf borderId="1" fillId="4" fontId="5" numFmtId="0" xfId="0" applyAlignment="1" applyBorder="1" applyFill="1" applyFont="1">
      <alignment shrinkToFit="0" vertical="bottom" wrapText="0"/>
    </xf>
    <xf borderId="1" fillId="0" fontId="7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shrinkToFit="0" vertical="bottom" wrapText="0"/>
    </xf>
    <xf borderId="0" fillId="0" fontId="7" numFmtId="0" xfId="0" applyAlignment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shrinkToFit="0" vertical="bottom" wrapText="0"/>
    </xf>
    <xf borderId="1" fillId="2" fontId="3" numFmtId="0" xfId="0" applyAlignment="1" applyBorder="1" applyFont="1">
      <alignment horizontal="center" shrinkToFit="0" vertical="center" wrapText="1"/>
    </xf>
    <xf borderId="1" fillId="4" fontId="5" numFmtId="0" xfId="0" applyAlignment="1" applyBorder="1" applyFont="1">
      <alignment horizontal="left" shrinkToFit="0" vertical="center" wrapText="0"/>
    </xf>
    <xf borderId="1" fillId="0" fontId="8" numFmtId="0" xfId="0" applyAlignment="1" applyBorder="1" applyFont="1">
      <alignment horizontal="left" shrinkToFit="0" vertical="center" wrapText="0"/>
    </xf>
    <xf borderId="1" fillId="4" fontId="9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2905125</xdr:colOff>
      <xdr:row>0</xdr:row>
      <xdr:rowOff>114300</xdr:rowOff>
    </xdr:from>
    <xdr:ext cx="5534025" cy="1352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8.14"/>
    <col customWidth="1" min="2" max="2" width="14.29"/>
    <col customWidth="1" min="3" max="3" width="20.14"/>
    <col customWidth="1" min="4" max="4" width="58.14"/>
    <col customWidth="1" min="5" max="5" width="14.29"/>
    <col customWidth="1" min="6" max="8" width="11.57"/>
    <col customWidth="1" min="9" max="9" width="40.29"/>
    <col customWidth="1" min="10" max="10" width="11.57"/>
    <col customWidth="1" min="11" max="26" width="8.71"/>
  </cols>
  <sheetData>
    <row r="1" ht="136.5" customHeight="1">
      <c r="A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80.25" customHeight="1">
      <c r="A2" s="3" t="s">
        <v>0</v>
      </c>
      <c r="C2" s="4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7.0" customHeight="1">
      <c r="A3" s="5" t="s">
        <v>2</v>
      </c>
      <c r="B3" s="6"/>
      <c r="C3" s="7"/>
      <c r="D3" s="7"/>
      <c r="E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5" t="s">
        <v>3</v>
      </c>
      <c r="B4" s="6"/>
      <c r="C4" s="7"/>
      <c r="D4" s="7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0" customHeight="1">
      <c r="A5" s="9" t="s">
        <v>4</v>
      </c>
      <c r="B5" s="10">
        <f>B26+B48+B59+B68+B75+B80+B85+B93+B101+B106+B113+B120+E9+E18+E49+E58+E63+E68+E75+E82+E89+E94+E122</f>
        <v>0</v>
      </c>
      <c r="C5" s="11" t="s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04.25" customHeight="1">
      <c r="A6" s="12" t="s">
        <v>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13" t="s">
        <v>7</v>
      </c>
      <c r="B7" s="2"/>
      <c r="C7" s="2"/>
      <c r="D7" s="13" t="s">
        <v>8</v>
      </c>
      <c r="E7" s="14" t="s">
        <v>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15" t="s">
        <v>10</v>
      </c>
      <c r="B8" s="14" t="s">
        <v>9</v>
      </c>
      <c r="C8" s="16"/>
      <c r="D8" s="5" t="s">
        <v>11</v>
      </c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5" t="s">
        <v>12</v>
      </c>
      <c r="B9" s="17"/>
      <c r="C9" s="18"/>
      <c r="D9" s="9" t="s">
        <v>13</v>
      </c>
      <c r="E9" s="10">
        <f>E8*1.7</f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5" t="s">
        <v>14</v>
      </c>
      <c r="B10" s="17"/>
      <c r="C10" s="1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5" t="s">
        <v>15</v>
      </c>
      <c r="B11" s="17"/>
      <c r="C11" s="1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5" t="s">
        <v>16</v>
      </c>
      <c r="B12" s="17"/>
      <c r="C12" s="18"/>
      <c r="D12" s="13" t="s">
        <v>17</v>
      </c>
      <c r="E12" s="14" t="s">
        <v>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5" t="s">
        <v>18</v>
      </c>
      <c r="B13" s="17"/>
      <c r="C13" s="18"/>
      <c r="D13" s="5" t="s">
        <v>19</v>
      </c>
      <c r="E13" s="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5" t="s">
        <v>20</v>
      </c>
      <c r="B14" s="17"/>
      <c r="C14" s="18"/>
      <c r="D14" s="5" t="s">
        <v>21</v>
      </c>
      <c r="E14" s="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5" t="s">
        <v>22</v>
      </c>
      <c r="B15" s="17"/>
      <c r="C15" s="18"/>
      <c r="D15" s="5" t="s">
        <v>23</v>
      </c>
      <c r="E15" s="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5" t="s">
        <v>24</v>
      </c>
      <c r="B16" s="17"/>
      <c r="C16" s="18"/>
      <c r="D16" s="5" t="s">
        <v>25</v>
      </c>
      <c r="E16" s="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5" t="s">
        <v>26</v>
      </c>
      <c r="B17" s="17"/>
      <c r="C17" s="18"/>
      <c r="D17" s="15" t="s">
        <v>27</v>
      </c>
      <c r="E17" s="15">
        <f>SUM(E13:E16)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5" t="s">
        <v>28</v>
      </c>
      <c r="B18" s="17"/>
      <c r="C18" s="18"/>
      <c r="D18" s="9" t="s">
        <v>13</v>
      </c>
      <c r="E18" s="10">
        <f>E17*1.7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5" t="s">
        <v>29</v>
      </c>
      <c r="B19" s="17"/>
      <c r="C19" s="1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5" t="s">
        <v>30</v>
      </c>
      <c r="B20" s="19"/>
      <c r="C20" s="1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5" t="s">
        <v>31</v>
      </c>
      <c r="B21" s="17"/>
      <c r="C21" s="18"/>
      <c r="D21" s="20" t="s">
        <v>32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5" t="s">
        <v>33</v>
      </c>
      <c r="B22" s="17"/>
      <c r="C22" s="18"/>
      <c r="D22" s="21" t="s">
        <v>34</v>
      </c>
      <c r="E22" s="14" t="s">
        <v>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5" t="s">
        <v>35</v>
      </c>
      <c r="B23" s="17"/>
      <c r="C23" s="18"/>
      <c r="D23" s="5" t="s">
        <v>36</v>
      </c>
      <c r="E23" s="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5" t="s">
        <v>37</v>
      </c>
      <c r="B24" s="17"/>
      <c r="C24" s="18"/>
      <c r="D24" s="5" t="s">
        <v>38</v>
      </c>
      <c r="E24" s="1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5" t="s">
        <v>39</v>
      </c>
      <c r="B25" s="15">
        <f>SUM(B9:B24)</f>
        <v>0</v>
      </c>
      <c r="C25" s="18"/>
      <c r="D25" s="5" t="s">
        <v>40</v>
      </c>
      <c r="E25" s="1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9" t="s">
        <v>13</v>
      </c>
      <c r="B26" s="10">
        <f>B25*2.8</f>
        <v>0</v>
      </c>
      <c r="C26" s="18"/>
      <c r="D26" s="5" t="s">
        <v>41</v>
      </c>
      <c r="E26" s="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"/>
      <c r="B27" s="2"/>
      <c r="C27" s="18"/>
      <c r="D27" s="5" t="s">
        <v>42</v>
      </c>
      <c r="E27" s="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2"/>
      <c r="B28" s="2"/>
      <c r="C28" s="2"/>
      <c r="D28" s="5" t="s">
        <v>43</v>
      </c>
      <c r="E28" s="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13" t="s">
        <v>7</v>
      </c>
      <c r="B29" s="12"/>
      <c r="C29" s="2"/>
      <c r="D29" s="5" t="s">
        <v>44</v>
      </c>
      <c r="E29" s="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15" t="s">
        <v>45</v>
      </c>
      <c r="B30" s="14" t="s">
        <v>9</v>
      </c>
      <c r="C30" s="2"/>
      <c r="D30" s="5" t="s">
        <v>46</v>
      </c>
      <c r="E30" s="1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5" t="s">
        <v>47</v>
      </c>
      <c r="B31" s="17"/>
      <c r="C31" s="2"/>
      <c r="D31" s="5" t="s">
        <v>48</v>
      </c>
      <c r="E31" s="1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5" t="s">
        <v>49</v>
      </c>
      <c r="B32" s="17"/>
      <c r="C32" s="2"/>
      <c r="D32" s="5" t="s">
        <v>50</v>
      </c>
      <c r="E32" s="1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5" t="s">
        <v>51</v>
      </c>
      <c r="B33" s="17"/>
      <c r="C33" s="2"/>
      <c r="D33" s="5" t="s">
        <v>52</v>
      </c>
      <c r="E33" s="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75" customHeight="1">
      <c r="A34" s="5" t="s">
        <v>53</v>
      </c>
      <c r="B34" s="17"/>
      <c r="C34" s="2"/>
      <c r="D34" s="5" t="s">
        <v>54</v>
      </c>
      <c r="E34" s="1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75" customHeight="1">
      <c r="A35" s="5" t="s">
        <v>55</v>
      </c>
      <c r="B35" s="17"/>
      <c r="C35" s="2"/>
      <c r="D35" s="5" t="s">
        <v>56</v>
      </c>
      <c r="E35" s="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75" customHeight="1">
      <c r="A36" s="5" t="s">
        <v>57</v>
      </c>
      <c r="B36" s="17"/>
      <c r="C36" s="2"/>
      <c r="D36" s="5" t="s">
        <v>58</v>
      </c>
      <c r="E36" s="1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75" customHeight="1">
      <c r="A37" s="5" t="s">
        <v>59</v>
      </c>
      <c r="B37" s="17"/>
      <c r="C37" s="2"/>
      <c r="D37" s="5" t="s">
        <v>60</v>
      </c>
      <c r="E37" s="1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75" customHeight="1">
      <c r="A38" s="5" t="s">
        <v>61</v>
      </c>
      <c r="B38" s="17"/>
      <c r="C38" s="2"/>
      <c r="D38" s="5" t="s">
        <v>62</v>
      </c>
      <c r="E38" s="1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75" customHeight="1">
      <c r="A39" s="5" t="s">
        <v>63</v>
      </c>
      <c r="B39" s="17"/>
      <c r="C39" s="2"/>
      <c r="D39" s="15" t="s">
        <v>45</v>
      </c>
      <c r="E39" s="14" t="s">
        <v>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75" customHeight="1">
      <c r="A40" s="5" t="s">
        <v>64</v>
      </c>
      <c r="B40" s="17"/>
      <c r="C40" s="2"/>
      <c r="D40" s="5" t="s">
        <v>65</v>
      </c>
      <c r="E40" s="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75" customHeight="1">
      <c r="A41" s="5" t="s">
        <v>66</v>
      </c>
      <c r="B41" s="17"/>
      <c r="C41" s="2"/>
      <c r="D41" s="5" t="s">
        <v>67</v>
      </c>
      <c r="E41" s="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75" customHeight="1">
      <c r="A42" s="5" t="s">
        <v>68</v>
      </c>
      <c r="B42" s="17"/>
      <c r="C42" s="2"/>
      <c r="D42" s="5" t="s">
        <v>69</v>
      </c>
      <c r="E42" s="1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75" customHeight="1">
      <c r="A43" s="5" t="s">
        <v>70</v>
      </c>
      <c r="B43" s="17"/>
      <c r="C43" s="2"/>
      <c r="D43" s="5" t="s">
        <v>71</v>
      </c>
      <c r="E43" s="1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75" customHeight="1">
      <c r="A44" s="5" t="s">
        <v>72</v>
      </c>
      <c r="B44" s="17"/>
      <c r="C44" s="2"/>
      <c r="D44" s="5" t="s">
        <v>73</v>
      </c>
      <c r="E44" s="1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75" customHeight="1">
      <c r="A45" s="5" t="s">
        <v>74</v>
      </c>
      <c r="B45" s="17"/>
      <c r="C45" s="2"/>
      <c r="D45" s="5" t="s">
        <v>75</v>
      </c>
      <c r="E45" s="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75" customHeight="1">
      <c r="A46" s="5" t="s">
        <v>76</v>
      </c>
      <c r="B46" s="17"/>
      <c r="C46" s="2"/>
      <c r="D46" s="5" t="s">
        <v>77</v>
      </c>
      <c r="E46" s="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75" customHeight="1">
      <c r="A47" s="15" t="s">
        <v>27</v>
      </c>
      <c r="B47" s="15">
        <f>SUM(B31:B46)</f>
        <v>0</v>
      </c>
      <c r="C47" s="2"/>
      <c r="D47" s="5" t="s">
        <v>78</v>
      </c>
      <c r="E47" s="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75" customHeight="1">
      <c r="A48" s="9" t="s">
        <v>13</v>
      </c>
      <c r="B48" s="10">
        <f>B47*2.8</f>
        <v>0</v>
      </c>
      <c r="C48" s="2"/>
      <c r="D48" s="15" t="s">
        <v>27</v>
      </c>
      <c r="E48" s="15">
        <f>SUM(E23:E38)+SUM(E40:E47)</f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75" customHeight="1">
      <c r="A49" s="2"/>
      <c r="B49" s="2"/>
      <c r="C49" s="2"/>
      <c r="D49" s="9" t="s">
        <v>13</v>
      </c>
      <c r="E49" s="10">
        <f>E48*1.4</f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75" customHeight="1">
      <c r="A51" s="13" t="s">
        <v>79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8.75" customHeight="1">
      <c r="A52" s="15" t="s">
        <v>45</v>
      </c>
      <c r="B52" s="14" t="s">
        <v>9</v>
      </c>
      <c r="C52" s="2"/>
      <c r="D52" s="13" t="s">
        <v>80</v>
      </c>
      <c r="E52" s="14" t="s">
        <v>9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8.75" customHeight="1">
      <c r="A53" s="5" t="s">
        <v>81</v>
      </c>
      <c r="B53" s="17"/>
      <c r="C53" s="2"/>
      <c r="D53" s="5" t="s">
        <v>82</v>
      </c>
      <c r="E53" s="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8.75" customHeight="1">
      <c r="A54" s="5" t="s">
        <v>70</v>
      </c>
      <c r="B54" s="17"/>
      <c r="C54" s="2"/>
      <c r="D54" s="5" t="s">
        <v>83</v>
      </c>
      <c r="E54" s="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5" t="s">
        <v>72</v>
      </c>
      <c r="B55" s="17"/>
      <c r="C55" s="2"/>
      <c r="D55" s="5" t="s">
        <v>84</v>
      </c>
      <c r="E55" s="1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5" t="s">
        <v>74</v>
      </c>
      <c r="B56" s="17"/>
      <c r="C56" s="2"/>
      <c r="D56" s="5" t="s">
        <v>85</v>
      </c>
      <c r="E56" s="1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5" t="s">
        <v>86</v>
      </c>
      <c r="B57" s="17"/>
      <c r="C57" s="2"/>
      <c r="D57" s="15" t="s">
        <v>27</v>
      </c>
      <c r="E57" s="15">
        <f>SUM(E53:E56)</f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5" t="s">
        <v>27</v>
      </c>
      <c r="B58" s="15">
        <f>SUM(B53:B57)</f>
        <v>0</v>
      </c>
      <c r="C58" s="2"/>
      <c r="D58" s="9" t="s">
        <v>13</v>
      </c>
      <c r="E58" s="10">
        <f>E57*2</f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9" t="s">
        <v>13</v>
      </c>
      <c r="B59" s="10">
        <f>B58*3.5</f>
        <v>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2" t="s">
        <v>87</v>
      </c>
      <c r="E61" s="14" t="s">
        <v>9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3" t="s">
        <v>88</v>
      </c>
      <c r="B62" s="14" t="s">
        <v>9</v>
      </c>
      <c r="C62" s="2"/>
      <c r="D62" s="5" t="s">
        <v>89</v>
      </c>
      <c r="E62" s="1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5" t="s">
        <v>90</v>
      </c>
      <c r="B63" s="17"/>
      <c r="C63" s="2"/>
      <c r="D63" s="9" t="s">
        <v>13</v>
      </c>
      <c r="E63" s="10">
        <f>E62*0.25</f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5" t="s">
        <v>91</v>
      </c>
      <c r="B64" s="1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5" t="s">
        <v>92</v>
      </c>
      <c r="B65" s="1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5" t="s">
        <v>93</v>
      </c>
      <c r="B66" s="17"/>
      <c r="C66" s="2"/>
      <c r="D66" s="13" t="s">
        <v>94</v>
      </c>
      <c r="E66" s="14" t="s">
        <v>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5" t="s">
        <v>27</v>
      </c>
      <c r="B67" s="15">
        <f>SUM(B63:B66)</f>
        <v>0</v>
      </c>
      <c r="C67" s="2"/>
      <c r="D67" s="5" t="s">
        <v>95</v>
      </c>
      <c r="E67" s="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9" t="s">
        <v>13</v>
      </c>
      <c r="B68" s="10">
        <f>B67*1.1</f>
        <v>0</v>
      </c>
      <c r="C68" s="2"/>
      <c r="D68" s="9" t="s">
        <v>13</v>
      </c>
      <c r="E68" s="10">
        <f>E67*1.5</f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3" t="s">
        <v>96</v>
      </c>
      <c r="B71" s="14" t="s">
        <v>9</v>
      </c>
      <c r="C71" s="2"/>
      <c r="D71" s="13" t="s">
        <v>97</v>
      </c>
      <c r="E71" s="14" t="s">
        <v>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5" t="s">
        <v>98</v>
      </c>
      <c r="B72" s="17"/>
      <c r="C72" s="2"/>
      <c r="D72" s="5" t="s">
        <v>99</v>
      </c>
      <c r="E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5" t="s">
        <v>100</v>
      </c>
      <c r="B73" s="17"/>
      <c r="C73" s="2"/>
      <c r="D73" s="5" t="s">
        <v>101</v>
      </c>
      <c r="E73" s="1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5" t="s">
        <v>27</v>
      </c>
      <c r="B74" s="15">
        <f>SUM(B72:B73)</f>
        <v>0</v>
      </c>
      <c r="C74" s="2"/>
      <c r="D74" s="15" t="s">
        <v>27</v>
      </c>
      <c r="E74" s="15">
        <f>SUM(E72:E73)</f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9" t="s">
        <v>13</v>
      </c>
      <c r="B75" s="10">
        <f>B74*1.1</f>
        <v>0</v>
      </c>
      <c r="C75" s="2"/>
      <c r="D75" s="9" t="s">
        <v>13</v>
      </c>
      <c r="E75" s="10">
        <f>E74*1.9</f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14" t="s">
        <v>9</v>
      </c>
      <c r="C78" s="2"/>
      <c r="D78" s="13" t="s">
        <v>102</v>
      </c>
      <c r="E78" s="14" t="s">
        <v>9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3" t="s">
        <v>103</v>
      </c>
      <c r="B79" s="17"/>
      <c r="C79" s="2"/>
      <c r="D79" s="5" t="s">
        <v>104</v>
      </c>
      <c r="E79" s="1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9" t="s">
        <v>13</v>
      </c>
      <c r="B80" s="10">
        <f>B79*1.9</f>
        <v>0</v>
      </c>
      <c r="C80" s="2"/>
      <c r="D80" s="5" t="s">
        <v>105</v>
      </c>
      <c r="E80" s="1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15" t="s">
        <v>27</v>
      </c>
      <c r="E81" s="15">
        <f>SUM(E79:E80)</f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9" t="s">
        <v>13</v>
      </c>
      <c r="E82" s="10">
        <f>E81*1.9</f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14" t="s">
        <v>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3" t="s">
        <v>106</v>
      </c>
      <c r="B84" s="1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9" t="s">
        <v>13</v>
      </c>
      <c r="B85" s="10">
        <f>B84*2.5</f>
        <v>0</v>
      </c>
      <c r="C85" s="2"/>
      <c r="D85" s="13" t="s">
        <v>107</v>
      </c>
      <c r="E85" s="14" t="s">
        <v>9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5" t="s">
        <v>99</v>
      </c>
      <c r="E86" s="1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5" t="s">
        <v>108</v>
      </c>
      <c r="E87" s="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3" t="s">
        <v>109</v>
      </c>
      <c r="B88" s="14" t="s">
        <v>9</v>
      </c>
      <c r="C88" s="2"/>
      <c r="D88" s="15" t="s">
        <v>27</v>
      </c>
      <c r="E88" s="15">
        <f>SUM(E86:E87)</f>
        <v>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5" t="s">
        <v>19</v>
      </c>
      <c r="B89" s="17"/>
      <c r="C89" s="2"/>
      <c r="D89" s="9" t="s">
        <v>13</v>
      </c>
      <c r="E89" s="10">
        <f>E88*2.5</f>
        <v>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5" t="s">
        <v>110</v>
      </c>
      <c r="B90" s="1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5" t="s">
        <v>111</v>
      </c>
      <c r="B91" s="1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5" t="s">
        <v>27</v>
      </c>
      <c r="B92" s="15">
        <f>SUM(B89:B91)</f>
        <v>0</v>
      </c>
      <c r="C92" s="2"/>
      <c r="D92" s="13" t="s">
        <v>112</v>
      </c>
      <c r="E92" s="14" t="s">
        <v>9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9" t="s">
        <v>13</v>
      </c>
      <c r="B93" s="10">
        <f>B92*2.4</f>
        <v>0</v>
      </c>
      <c r="C93" s="2"/>
      <c r="D93" s="5" t="s">
        <v>113</v>
      </c>
      <c r="E93" s="1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9" t="s">
        <v>13</v>
      </c>
      <c r="E94" s="10">
        <f>E93*2.2</f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3" t="s">
        <v>114</v>
      </c>
      <c r="B96" s="14" t="s">
        <v>9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5" t="s">
        <v>115</v>
      </c>
      <c r="B97" s="17"/>
      <c r="C97" s="2"/>
      <c r="D97" s="20" t="s">
        <v>116</v>
      </c>
      <c r="E97" s="14" t="s">
        <v>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5" t="s">
        <v>117</v>
      </c>
      <c r="B98" s="17"/>
      <c r="C98" s="2"/>
      <c r="D98" s="5" t="s">
        <v>118</v>
      </c>
      <c r="E98" s="1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5" t="s">
        <v>119</v>
      </c>
      <c r="B99" s="17"/>
      <c r="C99" s="2"/>
      <c r="D99" s="5" t="s">
        <v>120</v>
      </c>
      <c r="E99" s="1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5" t="s">
        <v>27</v>
      </c>
      <c r="B100" s="15">
        <f>SUM(B97:B99)</f>
        <v>0</v>
      </c>
      <c r="C100" s="2"/>
      <c r="D100" s="5" t="s">
        <v>121</v>
      </c>
      <c r="E100" s="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9" t="s">
        <v>13</v>
      </c>
      <c r="B101" s="10">
        <f>B100*1.5</f>
        <v>0</v>
      </c>
      <c r="C101" s="2"/>
      <c r="D101" s="5" t="s">
        <v>122</v>
      </c>
      <c r="E101" s="1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5" t="s">
        <v>123</v>
      </c>
      <c r="E102" s="1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5" t="s">
        <v>124</v>
      </c>
      <c r="E103" s="1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14" t="s">
        <v>9</v>
      </c>
      <c r="C104" s="2"/>
      <c r="D104" s="5" t="s">
        <v>125</v>
      </c>
      <c r="E104" s="1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13" t="s">
        <v>126</v>
      </c>
      <c r="B105" s="17"/>
      <c r="C105" s="2"/>
      <c r="D105" s="5" t="s">
        <v>127</v>
      </c>
      <c r="E105" s="1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9" t="s">
        <v>13</v>
      </c>
      <c r="B106" s="10">
        <f>B105*1.9</f>
        <v>0</v>
      </c>
      <c r="C106" s="2"/>
      <c r="D106" s="5" t="s">
        <v>128</v>
      </c>
      <c r="E106" s="1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5" t="s">
        <v>129</v>
      </c>
      <c r="E107" s="1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5" t="s">
        <v>130</v>
      </c>
      <c r="E108" s="1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3" t="s">
        <v>131</v>
      </c>
      <c r="B109" s="14" t="s">
        <v>9</v>
      </c>
      <c r="C109" s="2"/>
      <c r="D109" s="5" t="s">
        <v>132</v>
      </c>
      <c r="E109" s="1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5" t="s">
        <v>133</v>
      </c>
      <c r="B110" s="17"/>
      <c r="C110" s="2"/>
      <c r="D110" s="5" t="s">
        <v>134</v>
      </c>
      <c r="E110" s="1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5" t="s">
        <v>135</v>
      </c>
      <c r="B111" s="17"/>
      <c r="C111" s="2"/>
      <c r="D111" s="5" t="s">
        <v>136</v>
      </c>
      <c r="E111" s="1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15" t="s">
        <v>27</v>
      </c>
      <c r="B112" s="15">
        <f>SUM(B110:B111)</f>
        <v>0</v>
      </c>
      <c r="C112" s="2"/>
      <c r="D112" s="5" t="s">
        <v>137</v>
      </c>
      <c r="E112" s="1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9" t="s">
        <v>13</v>
      </c>
      <c r="B113" s="10">
        <f>B112*1.5</f>
        <v>0</v>
      </c>
      <c r="C113" s="2"/>
      <c r="D113" s="5" t="s">
        <v>138</v>
      </c>
      <c r="E113" s="1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5" t="s">
        <v>139</v>
      </c>
      <c r="E114" s="1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5" t="s">
        <v>140</v>
      </c>
      <c r="E115" s="1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3" t="s">
        <v>141</v>
      </c>
      <c r="B116" s="14" t="s">
        <v>9</v>
      </c>
      <c r="C116" s="2"/>
      <c r="D116" s="5" t="s">
        <v>142</v>
      </c>
      <c r="E116" s="1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5" t="s">
        <v>143</v>
      </c>
      <c r="B117" s="17"/>
      <c r="C117" s="2"/>
      <c r="D117" s="5" t="s">
        <v>144</v>
      </c>
      <c r="E117" s="1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5" t="s">
        <v>145</v>
      </c>
      <c r="B118" s="17"/>
      <c r="C118" s="2"/>
      <c r="D118" s="5" t="s">
        <v>146</v>
      </c>
      <c r="E118" s="1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15" t="s">
        <v>27</v>
      </c>
      <c r="B119" s="15">
        <f>SUM(B117:B118)</f>
        <v>0</v>
      </c>
      <c r="C119" s="2"/>
      <c r="D119" s="5" t="s">
        <v>147</v>
      </c>
      <c r="E119" s="1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9" t="s">
        <v>13</v>
      </c>
      <c r="B120" s="10">
        <f>B119*1</f>
        <v>0</v>
      </c>
      <c r="C120" s="2"/>
      <c r="D120" s="5" t="s">
        <v>148</v>
      </c>
      <c r="E120" s="1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15" t="s">
        <v>27</v>
      </c>
      <c r="E121" s="15">
        <f>SUM(E98:E119)</f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9" t="s">
        <v>13</v>
      </c>
      <c r="E122" s="10">
        <f>E121*1.6</f>
        <v>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E1"/>
    <mergeCell ref="A2:B2"/>
    <mergeCell ref="C2:E2"/>
    <mergeCell ref="B3:E3"/>
    <mergeCell ref="B4:E4"/>
    <mergeCell ref="C5:E5"/>
    <mergeCell ref="A6:E6"/>
  </mergeCells>
  <printOptions/>
  <pageMargins bottom="0.461805555555556" footer="0.0" header="0.0" left="0.422222222222222" right="0.449305555555556" top="0.409722222222222"/>
  <pageSetup fitToHeight="0" paperSize="9" orientation="portrait"/>
  <drawing r:id="rId1"/>
</worksheet>
</file>